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activeTab="1"/>
  </bookViews>
  <sheets>
    <sheet name="BAÑOS BARCELONA " sheetId="1" r:id="rId1"/>
    <sheet name="BAÑOS SAN ANTONIO" sheetId="4" r:id="rId2"/>
  </sheets>
  <definedNames>
    <definedName name="_xlnm.Print_Area" localSheetId="0">'BAÑOS BARCELONA '!$A$1:$F$79</definedName>
    <definedName name="_xlnm.Print_Area" localSheetId="1">'BAÑOS SAN ANTONIO'!$A$1:$F$51</definedName>
  </definedNames>
  <calcPr calcId="144525" concurrentCalc="0"/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4" i="1"/>
</calcChain>
</file>

<file path=xl/sharedStrings.xml><?xml version="1.0" encoding="utf-8"?>
<sst xmlns="http://schemas.openxmlformats.org/spreadsheetml/2006/main" count="195" uniqueCount="99">
  <si>
    <t>Presupuesto de Obra</t>
  </si>
  <si>
    <t xml:space="preserve">ADECUACIÓN  DE LA INFRAESTRUCTURA FISICA DE LAS UNIDADES SANITARIAS BLOQUE 2 Y 3 DE LA UNIVERSIDAD DE LOS LLANOS </t>
  </si>
  <si>
    <t>ITEM</t>
  </si>
  <si>
    <t>DESCRIPCION</t>
  </si>
  <si>
    <t>UND</t>
  </si>
  <si>
    <t>CANT</t>
  </si>
  <si>
    <t>VALOR UNITARIO</t>
  </si>
  <si>
    <t>VALOR TOTAL</t>
  </si>
  <si>
    <t xml:space="preserve">BAÑOS </t>
  </si>
  <si>
    <t>PRELIMINARES</t>
  </si>
  <si>
    <t xml:space="preserve">LOCALIZACION Y REPLANTEO ARQUITECTURA (manual) </t>
  </si>
  <si>
    <t>M2</t>
  </si>
  <si>
    <t>DEMOLICIÓN BALDOSA PISO E=0.07 M (INCLUYE RETIRO DE ESCOMBROS 5 KM)</t>
  </si>
  <si>
    <t xml:space="preserve">DEMOLICION DE ENCHAPE DE MUROS PACHETE (INCLUYE CARGUE MANUAL Y RETIRO DE ESCOMBROS 5 KM) </t>
  </si>
  <si>
    <t>DEMOLICION PLACA PISO E=0.20 M (INCLUYE CARGUE MANUAL Y TRANSPORTE DE
ESCOMBROS 5 KM)</t>
  </si>
  <si>
    <t>DESMONTE MARCOS Y PUERTA METÁLICAS (INCLUYE CARGUE MANUAL Y TRANSPORTE DE ESCOMBROS 5 KM) - (DIVISIONES)</t>
  </si>
  <si>
    <t xml:space="preserve">DESMONTE DE LUMINARIAS EXISTENTES </t>
  </si>
  <si>
    <t xml:space="preserve">UND </t>
  </si>
  <si>
    <t>EXCAVACION MANUAL EN MATERIAL COMUN (INCLUYE CARGUE MANUAL Y RETIRO DE
ESCOMBROS 5 KM)</t>
  </si>
  <si>
    <t>M3</t>
  </si>
  <si>
    <t>DESMONTE APARATO SANITARIO (INCLUYE CARGUE MANUAL Y TRANSPORTE DE SOBRANTES 5 KM)</t>
  </si>
  <si>
    <t>PISOS</t>
  </si>
  <si>
    <t>RELLENO MAT TAM MAX 2" INC compact manual (5KM)</t>
  </si>
  <si>
    <t>PLACA DE CONTRAPISO e= 10CM (20,7 MPA, 3000psi) INC. MALLA</t>
  </si>
  <si>
    <t>AFINADO PISOS 1:4 E=0,05 MT</t>
  </si>
  <si>
    <t xml:space="preserve">GUARDAESCOBA BALDOSA LINEA MATIZ </t>
  </si>
  <si>
    <t>ML</t>
  </si>
  <si>
    <t xml:space="preserve">PISO EN PORCELANATO BEIGE 0.60 X 0.60 </t>
  </si>
  <si>
    <t>ENCHAPE PARA MURO FORMATO 43*25 O MAYOR</t>
  </si>
  <si>
    <t>BOCEL REMATE ENCHAPE (WIND) EN ALUMINIO</t>
  </si>
  <si>
    <t>DILATACION (MOSQUITERO MATE) EN ALUMINIO</t>
  </si>
  <si>
    <t>MESON</t>
  </si>
  <si>
    <t>PAÑETE MUROS INTERIORES MORTERO 1:4 INC.FILOS, DIL (IMPERMEABILIZADO)</t>
  </si>
  <si>
    <t>MESON EN GRANITO NATURAL REF: ROSADO THAY ENPLACA DE 2CM DE ESPESOR, 60cm DE ANCHO CON HUECOS PARA LAVAMANOS Y GRIFERIA. SALPICADERO DE 7 A 10cm Y FRENTERO 20cm.(INCLUYE DESMONTE DE MESON)</t>
  </si>
  <si>
    <t>ESTRUCTURA METALICA COMO SOPORTE DE MESON EN ANGULO DE HIERRO 11/4 CON PINTURA ANTICORROCIVA.</t>
  </si>
  <si>
    <t xml:space="preserve">ESTUCO PLASTICO </t>
  </si>
  <si>
    <t>APARATO SANITARIOS</t>
  </si>
  <si>
    <t xml:space="preserve">CAJA INSP. 80x80x70 cm.20,7MPa, e=0.1m,3/8"c/15 cm </t>
  </si>
  <si>
    <t>TUBERIA SANITARIA D=4" RED INT-EXT PVC</t>
  </si>
  <si>
    <t xml:space="preserve">TUBERIA SANITARIA D=3" RED INT-EXT PVC </t>
  </si>
  <si>
    <t>TUBERIA SANITARIA D=2" RED INT-EXT PVC</t>
  </si>
  <si>
    <t xml:space="preserve">CODO DE SALIDA EN PVC D=2" DESAGUE </t>
  </si>
  <si>
    <t>CODO DE SALIDA EN PVC D=4" DESAGUE</t>
  </si>
  <si>
    <t>TUBERIA SANITARIA D=6" RED INT-EXT PVC SEMIPESADA</t>
  </si>
  <si>
    <t xml:space="preserve">PUNTO SANITARIO TUBERIA 4" </t>
  </si>
  <si>
    <t xml:space="preserve">PUNTO SANITARIO TUBERIA 2" </t>
  </si>
  <si>
    <t>SALIDA PARA REVENTILACION EN TUBO DE 2"</t>
  </si>
  <si>
    <t>RED DE DISTRIBUCION E IMPULSION EN 1 1/2" PVC.</t>
  </si>
  <si>
    <t xml:space="preserve">RED DE DISTRIBUCION E IMPULSION TUBERIA DE 2" PRESION </t>
  </si>
  <si>
    <t>PUNTO DE AGUA FRIA 1/2"</t>
  </si>
  <si>
    <t>RED DE DISTRUBUCION EN 1/2" PVC</t>
  </si>
  <si>
    <t>RED DE DISTRUBUCION EN 3/4" PVC</t>
  </si>
  <si>
    <t xml:space="preserve">ESPEJO DE 4MM </t>
  </si>
  <si>
    <t>ORINAL PARED MEDIANO REF 08862100 CORONA INCLUYE FLEXOMETRO</t>
  </si>
  <si>
    <t>SANITARIO + FLUXOMETRO T ADRIATRICA, CORONA O SIMILAR</t>
  </si>
  <si>
    <t>LAVAMANOS SOBREPONER CORONA O SIMILAR INCLUYE GRIFERIA Y ACCESORIOS</t>
  </si>
  <si>
    <t xml:space="preserve">INSTALACION ELECTRICA </t>
  </si>
  <si>
    <t xml:space="preserve">ADECUACIONES ELECTRICAS </t>
  </si>
  <si>
    <t>GL</t>
  </si>
  <si>
    <t>SALIDA PARA LÁMPARA</t>
  </si>
  <si>
    <t>LAMPARAS LED DE 18" 0 25"</t>
  </si>
  <si>
    <t xml:space="preserve">CUBIERTA </t>
  </si>
  <si>
    <t xml:space="preserve">CIELO RASO EN PVC, ALTA CALIDAD </t>
  </si>
  <si>
    <t xml:space="preserve">M2 </t>
  </si>
  <si>
    <t>DINTEL  (incluye estructura metalica PHR Y SUPERBOARD en sus tres (3) caras)</t>
  </si>
  <si>
    <t xml:space="preserve">CARPINTERIA METALICA </t>
  </si>
  <si>
    <t>BATERIA DE BAÑO EN ACERO INOXIDABLE CALIBRE 20, REFERENCIA 304 (OPACO) CON SUS RESPECTIVOS SEGUROS Y SOPORTES EN TUBODE 1 1/2 CON FLANCHES Y TAPA DE FLANCHES (INCLUYE INSTALACION)</t>
  </si>
  <si>
    <t xml:space="preserve">VENTANA EN ALUMINIO BLANCO PINTURA  CORREDIZA Y PERSIANA CON VIDRIO MINIBOREAL </t>
  </si>
  <si>
    <t>SEÑALIZACION</t>
  </si>
  <si>
    <t>AVISOS EN ACRILICO TRANSPARENTE (15X30cm X 3mm) - INSTALADO.</t>
  </si>
  <si>
    <t>PINTURA</t>
  </si>
  <si>
    <t>PINTURA VINILO TIPO 1 S/MURO (ALTA CALIDAD)</t>
  </si>
  <si>
    <t>COSTOS DIRECTOS</t>
  </si>
  <si>
    <t>COSTOS INDIRECTOS 30%</t>
  </si>
  <si>
    <t>TOTAL</t>
  </si>
  <si>
    <t>VALOR TOTAL PROYECTO X  2 UNIDADES</t>
  </si>
  <si>
    <t>NOTAS:</t>
  </si>
  <si>
    <t>1. Antes de iniciar los trabajos se entregaran las especificaciones técnicas propias de la labor a ejecutar en visita al sitio y en acta de comité técnico.
2. La validez de este presupuesto es de 6 meses.</t>
  </si>
  <si>
    <t xml:space="preserve">ARQ, CRISTIAN ANDRES LARA ZAPATA </t>
  </si>
  <si>
    <t>PLANEACION- INFRAESTRUCTURA FISICA UNILLANOS</t>
  </si>
  <si>
    <t>Reviso:</t>
  </si>
  <si>
    <t xml:space="preserve">Daniel Alejandro Sabogal </t>
  </si>
  <si>
    <t>Vo.Bo:</t>
  </si>
  <si>
    <t>Ing Civil Vicerrectoria de Recursos Universitarios</t>
  </si>
  <si>
    <t xml:space="preserve">ADECUACIÓN  DE LA INFRAESTRUCTURA FISICA DE LAS UNIDADES SANITARIAS EDIFICIO CARLOS GUATAVITA SEDE SAN ANTONIO  </t>
  </si>
  <si>
    <t>VR. UNITARIO</t>
  </si>
  <si>
    <t xml:space="preserve">ACABADO DE MUROS </t>
  </si>
  <si>
    <t>ACCESORIOS (REVENTILACION-SANITARIOS)</t>
  </si>
  <si>
    <t>GLB</t>
  </si>
  <si>
    <t xml:space="preserve">MANTENIMIENTO ELECTROBOMBA </t>
  </si>
  <si>
    <t xml:space="preserve">ML </t>
  </si>
  <si>
    <t>SALIDA PARA REVENTILACION EN TUBO DE 4"</t>
  </si>
  <si>
    <t>SUMINISTRO E INSTALACION DE LAMPARA DE INCRUSTAR PANEL LED DE 30 x1,20</t>
  </si>
  <si>
    <t xml:space="preserve">GLB </t>
  </si>
  <si>
    <t>DIVISIÓN EN ALUMINIO (INCLUYE INSTALACION)</t>
  </si>
  <si>
    <t xml:space="preserve">ASEO </t>
  </si>
  <si>
    <t xml:space="preserve">LIMPIEZA GENERAL </t>
  </si>
  <si>
    <t xml:space="preserve">1. Antes de iniciar los trabajos se entregaran las especificaciones técnicas propias de la labor a ejecutar en visita al sitio y en acta de comité técnico.
2. La validez de este presupuesto es de 6 meses. </t>
  </si>
  <si>
    <t>Daniel Alejandro Sabogal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</si>
</sst>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_-* #,##0.00_-;\-* #,##0.00_-;_-* &quot;-&quot;_-;_-@_-"/>
    <numFmt numFmtId="166" formatCode="_(* #,##0_);_(* \(#,##0\);_(* &quot;-&quot;??_);_(@_)"/>
    <numFmt numFmtId="168" formatCode="[$-F800]dddd\,\ mmmm\ dd\,\ yyyy"/>
  </numFmts>
  <fonts count="1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10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5" fontId="5" fillId="2" borderId="1" xfId="2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2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166" fontId="3" fillId="2" borderId="1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4" fillId="2" borderId="0" xfId="0" applyNumberFormat="1" applyFont="1" applyFill="1" applyBorder="1" applyAlignment="1" applyProtection="1">
      <alignment wrapText="1"/>
    </xf>
    <xf numFmtId="0" fontId="3" fillId="2" borderId="1" xfId="0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NumberFormat="1" applyFont="1" applyFill="1" applyBorder="1" applyAlignment="1" applyProtection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2" fontId="7" fillId="2" borderId="0" xfId="0" applyNumberFormat="1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wrapText="1"/>
    </xf>
    <xf numFmtId="44" fontId="7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Border="1" applyAlignment="1" applyProtection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165" fontId="11" fillId="2" borderId="3" xfId="3" applyNumberFormat="1" applyFont="1" applyFill="1" applyBorder="1" applyAlignment="1">
      <alignment vertical="center" wrapText="1"/>
    </xf>
    <xf numFmtId="166" fontId="11" fillId="2" borderId="3" xfId="1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2" fillId="2" borderId="1" xfId="3" applyNumberFormat="1" applyFont="1" applyFill="1" applyBorder="1" applyAlignment="1">
      <alignment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66" fontId="13" fillId="2" borderId="1" xfId="1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0" fontId="12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166" fontId="14" fillId="2" borderId="1" xfId="1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0" fillId="2" borderId="0" xfId="0" applyNumberFormat="1" applyFill="1" applyBorder="1" applyAlignment="1" applyProtection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2" fontId="11" fillId="2" borderId="1" xfId="3" applyNumberFormat="1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5" fontId="11" fillId="2" borderId="1" xfId="3" applyNumberFormat="1" applyFont="1" applyFill="1" applyBorder="1" applyAlignment="1">
      <alignment vertical="center" wrapText="1"/>
    </xf>
    <xf numFmtId="166" fontId="11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right" wrapText="1"/>
    </xf>
    <xf numFmtId="0" fontId="14" fillId="2" borderId="0" xfId="0" applyFont="1" applyFill="1" applyBorder="1" applyAlignment="1">
      <alignment wrapText="1"/>
    </xf>
    <xf numFmtId="164" fontId="14" fillId="2" borderId="0" xfId="0" applyNumberFormat="1" applyFont="1" applyFill="1" applyBorder="1" applyAlignment="1">
      <alignment horizontal="right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2" fontId="16" fillId="2" borderId="0" xfId="0" applyNumberFormat="1" applyFont="1" applyFill="1" applyAlignment="1">
      <alignment vertical="center" wrapText="1"/>
    </xf>
    <xf numFmtId="168" fontId="16" fillId="2" borderId="0" xfId="0" applyNumberFormat="1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6" fillId="2" borderId="0" xfId="0" applyFont="1" applyFill="1" applyAlignment="1">
      <alignment wrapText="1"/>
    </xf>
    <xf numFmtId="0" fontId="17" fillId="2" borderId="0" xfId="0" applyFont="1" applyFill="1" applyAlignment="1" applyProtection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8" fillId="2" borderId="0" xfId="0" applyFont="1" applyFill="1" applyAlignment="1" applyProtection="1">
      <alignment horizontal="left" vertical="center" wrapText="1"/>
    </xf>
    <xf numFmtId="0" fontId="0" fillId="2" borderId="0" xfId="0" applyFill="1" applyAlignment="1" applyProtection="1">
      <alignment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</cellXfs>
  <cellStyles count="7">
    <cellStyle name="Millares" xfId="1" builtinId="3"/>
    <cellStyle name="Millares [0]" xfId="2" builtinId="6"/>
    <cellStyle name="Millares [0] 2" xfId="3"/>
    <cellStyle name="Normal" xfId="0" builtinId="0"/>
    <cellStyle name="Normal 2" xfId="4"/>
    <cellStyle name="Normal 2 2 2" xfId="5"/>
    <cellStyle name="Normal 32" xfId="6"/>
  </cellStyles>
  <dxfs count="2"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K79"/>
  <sheetViews>
    <sheetView zoomScaleNormal="100" zoomScaleSheetLayoutView="140" workbookViewId="0">
      <selection activeCell="B84" sqref="B84"/>
    </sheetView>
  </sheetViews>
  <sheetFormatPr baseColWidth="10" defaultRowHeight="12.75" x14ac:dyDescent="0.2"/>
  <cols>
    <col min="1" max="1" width="6" style="24" customWidth="1"/>
    <col min="2" max="2" width="48.42578125" style="50" customWidth="1"/>
    <col min="3" max="3" width="5.7109375" style="24" customWidth="1"/>
    <col min="4" max="4" width="9.85546875" style="51" customWidth="1"/>
    <col min="5" max="5" width="10.28515625" style="51" bestFit="1" customWidth="1"/>
    <col min="6" max="6" width="12.28515625" style="51" bestFit="1" customWidth="1"/>
    <col min="7" max="16384" width="11.42578125" style="24"/>
  </cols>
  <sheetData>
    <row r="1" spans="1:609" x14ac:dyDescent="0.2">
      <c r="A1" s="23" t="s">
        <v>0</v>
      </c>
      <c r="B1" s="23"/>
      <c r="C1" s="23"/>
      <c r="D1" s="23"/>
      <c r="E1" s="23"/>
      <c r="F1" s="23"/>
    </row>
    <row r="2" spans="1:609" ht="33.75" customHeight="1" x14ac:dyDescent="0.2">
      <c r="A2" s="25" t="s">
        <v>1</v>
      </c>
      <c r="B2" s="25"/>
      <c r="C2" s="25"/>
      <c r="D2" s="25"/>
      <c r="E2" s="25"/>
      <c r="F2" s="25"/>
    </row>
    <row r="3" spans="1:609" ht="25.5" x14ac:dyDescent="0.2">
      <c r="A3" s="1" t="s">
        <v>2</v>
      </c>
      <c r="B3" s="1" t="s">
        <v>3</v>
      </c>
      <c r="C3" s="1" t="s">
        <v>4</v>
      </c>
      <c r="D3" s="26" t="s">
        <v>5</v>
      </c>
      <c r="E3" s="27" t="s">
        <v>6</v>
      </c>
      <c r="F3" s="3" t="s">
        <v>7</v>
      </c>
    </row>
    <row r="4" spans="1:609" s="5" customFormat="1" ht="16.5" customHeight="1" x14ac:dyDescent="0.2">
      <c r="A4" s="1"/>
      <c r="B4" s="2" t="s">
        <v>8</v>
      </c>
      <c r="C4" s="1"/>
      <c r="D4" s="3"/>
      <c r="E4" s="4"/>
      <c r="F4" s="4"/>
    </row>
    <row r="5" spans="1:609" s="5" customFormat="1" ht="15" customHeight="1" x14ac:dyDescent="0.2">
      <c r="A5" s="1">
        <v>1</v>
      </c>
      <c r="B5" s="28" t="s">
        <v>9</v>
      </c>
      <c r="C5" s="1"/>
      <c r="D5" s="3"/>
      <c r="E5" s="4"/>
      <c r="F5" s="4"/>
    </row>
    <row r="6" spans="1:609" s="10" customFormat="1" ht="31.5" customHeight="1" x14ac:dyDescent="0.2">
      <c r="A6" s="7">
        <v>1.1000000000000001</v>
      </c>
      <c r="B6" s="6" t="s">
        <v>10</v>
      </c>
      <c r="C6" s="7" t="s">
        <v>11</v>
      </c>
      <c r="D6" s="8">
        <v>76</v>
      </c>
      <c r="E6" s="9">
        <v>2327</v>
      </c>
      <c r="F6" s="9">
        <f>+E6*D6</f>
        <v>176852</v>
      </c>
    </row>
    <row r="7" spans="1:609" s="14" customFormat="1" ht="30" customHeight="1" x14ac:dyDescent="0.2">
      <c r="A7" s="7">
        <v>1.2</v>
      </c>
      <c r="B7" s="11" t="s">
        <v>12</v>
      </c>
      <c r="C7" s="12" t="s">
        <v>11</v>
      </c>
      <c r="D7" s="8">
        <v>76</v>
      </c>
      <c r="E7" s="13">
        <v>16127</v>
      </c>
      <c r="F7" s="9">
        <f t="shared" ref="F7:F61" si="0">+E7*D7</f>
        <v>1225652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</row>
    <row r="8" spans="1:609" s="14" customFormat="1" ht="43.5" customHeight="1" x14ac:dyDescent="0.2">
      <c r="A8" s="7">
        <v>1.3</v>
      </c>
      <c r="B8" s="11" t="s">
        <v>13</v>
      </c>
      <c r="C8" s="12" t="s">
        <v>11</v>
      </c>
      <c r="D8" s="8">
        <v>150</v>
      </c>
      <c r="E8" s="13">
        <v>9429</v>
      </c>
      <c r="F8" s="9">
        <f t="shared" si="0"/>
        <v>1414350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</row>
    <row r="9" spans="1:609" s="15" customFormat="1" ht="41.25" customHeight="1" x14ac:dyDescent="0.2">
      <c r="A9" s="7">
        <v>1.4</v>
      </c>
      <c r="B9" s="6" t="s">
        <v>14</v>
      </c>
      <c r="C9" s="7" t="s">
        <v>11</v>
      </c>
      <c r="D9" s="8">
        <v>76</v>
      </c>
      <c r="E9" s="9">
        <v>41516</v>
      </c>
      <c r="F9" s="9">
        <f t="shared" si="0"/>
        <v>3155216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</row>
    <row r="10" spans="1:609" s="14" customFormat="1" ht="37.5" customHeight="1" x14ac:dyDescent="0.2">
      <c r="A10" s="7">
        <v>1.5</v>
      </c>
      <c r="B10" s="11" t="s">
        <v>15</v>
      </c>
      <c r="C10" s="12" t="s">
        <v>4</v>
      </c>
      <c r="D10" s="8">
        <v>16</v>
      </c>
      <c r="E10" s="13">
        <v>57640</v>
      </c>
      <c r="F10" s="9">
        <f t="shared" si="0"/>
        <v>922240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</row>
    <row r="11" spans="1:609" s="14" customFormat="1" ht="24" customHeight="1" x14ac:dyDescent="0.2">
      <c r="A11" s="7">
        <v>1.6</v>
      </c>
      <c r="B11" s="11" t="s">
        <v>16</v>
      </c>
      <c r="C11" s="12" t="s">
        <v>17</v>
      </c>
      <c r="D11" s="8">
        <v>42</v>
      </c>
      <c r="E11" s="13">
        <v>7500</v>
      </c>
      <c r="F11" s="9">
        <f t="shared" si="0"/>
        <v>315000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</row>
    <row r="12" spans="1:609" s="15" customFormat="1" ht="42" customHeight="1" x14ac:dyDescent="0.2">
      <c r="A12" s="7">
        <v>1.7</v>
      </c>
      <c r="B12" s="11" t="s">
        <v>18</v>
      </c>
      <c r="C12" s="12" t="s">
        <v>19</v>
      </c>
      <c r="D12" s="8">
        <v>80</v>
      </c>
      <c r="E12" s="13">
        <v>48222</v>
      </c>
      <c r="F12" s="9">
        <f t="shared" si="0"/>
        <v>3857760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</row>
    <row r="13" spans="1:609" s="14" customFormat="1" ht="29.25" customHeight="1" x14ac:dyDescent="0.2">
      <c r="A13" s="7">
        <v>1.8</v>
      </c>
      <c r="B13" s="11" t="s">
        <v>20</v>
      </c>
      <c r="C13" s="12" t="s">
        <v>4</v>
      </c>
      <c r="D13" s="8">
        <v>16</v>
      </c>
      <c r="E13" s="13">
        <v>25396</v>
      </c>
      <c r="F13" s="9">
        <f t="shared" si="0"/>
        <v>406336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</row>
    <row r="14" spans="1:609" s="14" customFormat="1" ht="16.5" customHeight="1" x14ac:dyDescent="0.2">
      <c r="A14" s="29">
        <v>2</v>
      </c>
      <c r="B14" s="30" t="s">
        <v>21</v>
      </c>
      <c r="C14" s="12"/>
      <c r="D14" s="8">
        <v>0</v>
      </c>
      <c r="E14" s="13"/>
      <c r="F14" s="9">
        <f t="shared" si="0"/>
        <v>0</v>
      </c>
    </row>
    <row r="15" spans="1:609" s="15" customFormat="1" ht="21.75" customHeight="1" x14ac:dyDescent="0.2">
      <c r="A15" s="7">
        <v>2.1</v>
      </c>
      <c r="B15" s="11" t="s">
        <v>22</v>
      </c>
      <c r="C15" s="12" t="s">
        <v>19</v>
      </c>
      <c r="D15" s="8">
        <v>80</v>
      </c>
      <c r="E15" s="9">
        <v>39639</v>
      </c>
      <c r="F15" s="9">
        <f t="shared" si="0"/>
        <v>3171120</v>
      </c>
    </row>
    <row r="16" spans="1:609" s="14" customFormat="1" ht="26.25" customHeight="1" x14ac:dyDescent="0.2">
      <c r="A16" s="7">
        <v>2.2000000000000002</v>
      </c>
      <c r="B16" s="6" t="s">
        <v>23</v>
      </c>
      <c r="C16" s="12" t="s">
        <v>11</v>
      </c>
      <c r="D16" s="8">
        <v>76</v>
      </c>
      <c r="E16" s="13">
        <v>52849</v>
      </c>
      <c r="F16" s="9">
        <f t="shared" si="0"/>
        <v>4016524</v>
      </c>
    </row>
    <row r="17" spans="1:6" s="15" customFormat="1" x14ac:dyDescent="0.2">
      <c r="A17" s="7">
        <v>2.2999999999999998</v>
      </c>
      <c r="B17" s="6" t="s">
        <v>24</v>
      </c>
      <c r="C17" s="7" t="s">
        <v>11</v>
      </c>
      <c r="D17" s="8">
        <v>76</v>
      </c>
      <c r="E17" s="9">
        <v>23152</v>
      </c>
      <c r="F17" s="9">
        <f t="shared" si="0"/>
        <v>1759552</v>
      </c>
    </row>
    <row r="18" spans="1:6" s="14" customFormat="1" ht="17.25" customHeight="1" x14ac:dyDescent="0.2">
      <c r="A18" s="7">
        <v>2.4</v>
      </c>
      <c r="B18" s="11" t="s">
        <v>25</v>
      </c>
      <c r="C18" s="12" t="s">
        <v>26</v>
      </c>
      <c r="D18" s="8">
        <v>86</v>
      </c>
      <c r="E18" s="13">
        <v>17117</v>
      </c>
      <c r="F18" s="9">
        <f t="shared" si="0"/>
        <v>1472062</v>
      </c>
    </row>
    <row r="19" spans="1:6" s="14" customFormat="1" ht="21" customHeight="1" x14ac:dyDescent="0.2">
      <c r="A19" s="7">
        <v>2.5</v>
      </c>
      <c r="B19" s="17" t="s">
        <v>27</v>
      </c>
      <c r="C19" s="12" t="s">
        <v>11</v>
      </c>
      <c r="D19" s="8">
        <v>76</v>
      </c>
      <c r="E19" s="13">
        <v>83499</v>
      </c>
      <c r="F19" s="9">
        <f t="shared" si="0"/>
        <v>6345924</v>
      </c>
    </row>
    <row r="20" spans="1:6" s="15" customFormat="1" ht="21" customHeight="1" x14ac:dyDescent="0.2">
      <c r="A20" s="7">
        <v>2.6</v>
      </c>
      <c r="B20" s="16" t="s">
        <v>28</v>
      </c>
      <c r="C20" s="7" t="s">
        <v>11</v>
      </c>
      <c r="D20" s="8">
        <v>160</v>
      </c>
      <c r="E20" s="9">
        <v>58200</v>
      </c>
      <c r="F20" s="9">
        <f t="shared" si="0"/>
        <v>9312000</v>
      </c>
    </row>
    <row r="21" spans="1:6" s="15" customFormat="1" ht="21" customHeight="1" x14ac:dyDescent="0.2">
      <c r="A21" s="7">
        <v>2.7</v>
      </c>
      <c r="B21" s="16" t="s">
        <v>29</v>
      </c>
      <c r="C21" s="7" t="s">
        <v>26</v>
      </c>
      <c r="D21" s="8">
        <v>50</v>
      </c>
      <c r="E21" s="9">
        <v>8500</v>
      </c>
      <c r="F21" s="9">
        <f t="shared" si="0"/>
        <v>425000</v>
      </c>
    </row>
    <row r="22" spans="1:6" s="15" customFormat="1" ht="21" customHeight="1" x14ac:dyDescent="0.2">
      <c r="A22" s="7">
        <v>2.8</v>
      </c>
      <c r="B22" s="16" t="s">
        <v>30</v>
      </c>
      <c r="C22" s="7" t="s">
        <v>26</v>
      </c>
      <c r="D22" s="8">
        <v>90</v>
      </c>
      <c r="E22" s="9">
        <v>9700</v>
      </c>
      <c r="F22" s="9">
        <f t="shared" si="0"/>
        <v>873000</v>
      </c>
    </row>
    <row r="23" spans="1:6" s="14" customFormat="1" ht="15" customHeight="1" x14ac:dyDescent="0.2">
      <c r="A23" s="29">
        <v>3</v>
      </c>
      <c r="B23" s="31" t="s">
        <v>31</v>
      </c>
      <c r="C23" s="12"/>
      <c r="D23" s="8">
        <v>0</v>
      </c>
      <c r="E23" s="13"/>
      <c r="F23" s="9">
        <f t="shared" si="0"/>
        <v>0</v>
      </c>
    </row>
    <row r="24" spans="1:6" s="15" customFormat="1" ht="30.75" customHeight="1" x14ac:dyDescent="0.2">
      <c r="A24" s="7">
        <v>3.1</v>
      </c>
      <c r="B24" s="16" t="s">
        <v>32</v>
      </c>
      <c r="C24" s="7" t="s">
        <v>11</v>
      </c>
      <c r="D24" s="8">
        <v>160</v>
      </c>
      <c r="E24" s="9">
        <v>28396</v>
      </c>
      <c r="F24" s="9">
        <f t="shared" si="0"/>
        <v>4543360</v>
      </c>
    </row>
    <row r="25" spans="1:6" s="14" customFormat="1" ht="69.75" customHeight="1" x14ac:dyDescent="0.2">
      <c r="A25" s="7">
        <v>3.2</v>
      </c>
      <c r="B25" s="17" t="s">
        <v>33</v>
      </c>
      <c r="C25" s="12" t="s">
        <v>26</v>
      </c>
      <c r="D25" s="8">
        <v>3.66</v>
      </c>
      <c r="E25" s="13">
        <v>280000</v>
      </c>
      <c r="F25" s="9">
        <f t="shared" si="0"/>
        <v>1024800</v>
      </c>
    </row>
    <row r="26" spans="1:6" s="15" customFormat="1" ht="35.25" customHeight="1" x14ac:dyDescent="0.2">
      <c r="A26" s="7">
        <v>3.3</v>
      </c>
      <c r="B26" s="16" t="s">
        <v>34</v>
      </c>
      <c r="C26" s="7" t="s">
        <v>26</v>
      </c>
      <c r="D26" s="8">
        <v>3.66</v>
      </c>
      <c r="E26" s="9">
        <v>79990</v>
      </c>
      <c r="F26" s="9">
        <f t="shared" si="0"/>
        <v>292763.40000000002</v>
      </c>
    </row>
    <row r="27" spans="1:6" s="18" customFormat="1" ht="15.75" customHeight="1" x14ac:dyDescent="0.2">
      <c r="A27" s="7">
        <v>3.4</v>
      </c>
      <c r="B27" s="16" t="s">
        <v>35</v>
      </c>
      <c r="C27" s="7" t="s">
        <v>11</v>
      </c>
      <c r="D27" s="8">
        <v>54</v>
      </c>
      <c r="E27" s="9">
        <v>13172</v>
      </c>
      <c r="F27" s="9">
        <f t="shared" si="0"/>
        <v>711288</v>
      </c>
    </row>
    <row r="28" spans="1:6" s="14" customFormat="1" ht="15" customHeight="1" x14ac:dyDescent="0.2">
      <c r="A28" s="29">
        <v>4</v>
      </c>
      <c r="B28" s="31" t="s">
        <v>36</v>
      </c>
      <c r="C28" s="12"/>
      <c r="D28" s="8">
        <v>0</v>
      </c>
      <c r="E28" s="13"/>
      <c r="F28" s="9">
        <f t="shared" si="0"/>
        <v>0</v>
      </c>
    </row>
    <row r="29" spans="1:6" s="15" customFormat="1" ht="25.5" x14ac:dyDescent="0.2">
      <c r="A29" s="7">
        <v>4.0999999999999996</v>
      </c>
      <c r="B29" s="17" t="s">
        <v>37</v>
      </c>
      <c r="C29" s="12" t="s">
        <v>4</v>
      </c>
      <c r="D29" s="8">
        <v>8</v>
      </c>
      <c r="E29" s="13">
        <v>517967</v>
      </c>
      <c r="F29" s="9">
        <f t="shared" si="0"/>
        <v>4143736</v>
      </c>
    </row>
    <row r="30" spans="1:6" s="15" customFormat="1" x14ac:dyDescent="0.2">
      <c r="A30" s="7">
        <v>4.2</v>
      </c>
      <c r="B30" s="16" t="s">
        <v>38</v>
      </c>
      <c r="C30" s="12" t="s">
        <v>26</v>
      </c>
      <c r="D30" s="8">
        <v>32</v>
      </c>
      <c r="E30" s="13">
        <v>23856</v>
      </c>
      <c r="F30" s="9">
        <f t="shared" si="0"/>
        <v>763392</v>
      </c>
    </row>
    <row r="31" spans="1:6" s="15" customFormat="1" x14ac:dyDescent="0.2">
      <c r="A31" s="7">
        <v>4.3</v>
      </c>
      <c r="B31" s="16" t="s">
        <v>39</v>
      </c>
      <c r="C31" s="12" t="s">
        <v>26</v>
      </c>
      <c r="D31" s="8">
        <v>16</v>
      </c>
      <c r="E31" s="13">
        <v>19506</v>
      </c>
      <c r="F31" s="9">
        <f t="shared" si="0"/>
        <v>312096</v>
      </c>
    </row>
    <row r="32" spans="1:6" s="15" customFormat="1" x14ac:dyDescent="0.2">
      <c r="A32" s="7">
        <v>4.4000000000000004</v>
      </c>
      <c r="B32" s="16" t="s">
        <v>40</v>
      </c>
      <c r="C32" s="12" t="s">
        <v>26</v>
      </c>
      <c r="D32" s="8">
        <v>40</v>
      </c>
      <c r="E32" s="13">
        <v>12500</v>
      </c>
      <c r="F32" s="9">
        <f t="shared" si="0"/>
        <v>500000</v>
      </c>
    </row>
    <row r="33" spans="1:6" s="15" customFormat="1" ht="15" customHeight="1" x14ac:dyDescent="0.2">
      <c r="A33" s="7">
        <v>4.5</v>
      </c>
      <c r="B33" s="16" t="s">
        <v>41</v>
      </c>
      <c r="C33" s="12" t="s">
        <v>4</v>
      </c>
      <c r="D33" s="8">
        <v>40</v>
      </c>
      <c r="E33" s="13">
        <v>24651</v>
      </c>
      <c r="F33" s="9">
        <f t="shared" si="0"/>
        <v>986040</v>
      </c>
    </row>
    <row r="34" spans="1:6" s="15" customFormat="1" ht="15" customHeight="1" x14ac:dyDescent="0.2">
      <c r="A34" s="7">
        <v>4.5999999999999996</v>
      </c>
      <c r="B34" s="16" t="s">
        <v>42</v>
      </c>
      <c r="C34" s="12" t="s">
        <v>4</v>
      </c>
      <c r="D34" s="8">
        <v>20</v>
      </c>
      <c r="E34" s="13">
        <v>34807</v>
      </c>
      <c r="F34" s="9">
        <f t="shared" si="0"/>
        <v>696140</v>
      </c>
    </row>
    <row r="35" spans="1:6" s="14" customFormat="1" ht="25.5" x14ac:dyDescent="0.2">
      <c r="A35" s="7">
        <v>4.7</v>
      </c>
      <c r="B35" s="16" t="s">
        <v>43</v>
      </c>
      <c r="C35" s="12" t="s">
        <v>26</v>
      </c>
      <c r="D35" s="8">
        <v>36</v>
      </c>
      <c r="E35" s="13">
        <v>54656</v>
      </c>
      <c r="F35" s="9">
        <f t="shared" si="0"/>
        <v>1967616</v>
      </c>
    </row>
    <row r="36" spans="1:6" s="15" customFormat="1" ht="15" customHeight="1" x14ac:dyDescent="0.2">
      <c r="A36" s="7">
        <v>4.8</v>
      </c>
      <c r="B36" s="17" t="s">
        <v>44</v>
      </c>
      <c r="C36" s="12" t="s">
        <v>4</v>
      </c>
      <c r="D36" s="8">
        <v>20</v>
      </c>
      <c r="E36" s="13">
        <v>35000</v>
      </c>
      <c r="F36" s="9">
        <f t="shared" si="0"/>
        <v>700000</v>
      </c>
    </row>
    <row r="37" spans="1:6" s="15" customFormat="1" ht="15" customHeight="1" x14ac:dyDescent="0.2">
      <c r="A37" s="7">
        <v>4.9000000000000004</v>
      </c>
      <c r="B37" s="17" t="s">
        <v>45</v>
      </c>
      <c r="C37" s="12" t="s">
        <v>4</v>
      </c>
      <c r="D37" s="8">
        <v>20</v>
      </c>
      <c r="E37" s="13">
        <v>23000</v>
      </c>
      <c r="F37" s="9">
        <f t="shared" si="0"/>
        <v>460000</v>
      </c>
    </row>
    <row r="38" spans="1:6" s="15" customFormat="1" ht="15" customHeight="1" x14ac:dyDescent="0.2">
      <c r="A38" s="7">
        <v>4.0999999999999996</v>
      </c>
      <c r="B38" s="17" t="s">
        <v>46</v>
      </c>
      <c r="C38" s="12" t="s">
        <v>26</v>
      </c>
      <c r="D38" s="8">
        <v>12</v>
      </c>
      <c r="E38" s="13">
        <v>10600</v>
      </c>
      <c r="F38" s="9">
        <f t="shared" si="0"/>
        <v>127200</v>
      </c>
    </row>
    <row r="39" spans="1:6" s="15" customFormat="1" ht="15" customHeight="1" x14ac:dyDescent="0.2">
      <c r="A39" s="7">
        <v>4.1100000000000003</v>
      </c>
      <c r="B39" s="17" t="s">
        <v>47</v>
      </c>
      <c r="C39" s="12" t="s">
        <v>26</v>
      </c>
      <c r="D39" s="8">
        <v>20</v>
      </c>
      <c r="E39" s="13">
        <v>10124</v>
      </c>
      <c r="F39" s="9">
        <f t="shared" si="0"/>
        <v>202480</v>
      </c>
    </row>
    <row r="40" spans="1:6" s="15" customFormat="1" ht="25.5" x14ac:dyDescent="0.2">
      <c r="A40" s="7">
        <v>4.12</v>
      </c>
      <c r="B40" s="17" t="s">
        <v>48</v>
      </c>
      <c r="C40" s="12" t="s">
        <v>26</v>
      </c>
      <c r="D40" s="8">
        <v>12</v>
      </c>
      <c r="E40" s="13">
        <v>12698</v>
      </c>
      <c r="F40" s="9">
        <f t="shared" si="0"/>
        <v>152376</v>
      </c>
    </row>
    <row r="41" spans="1:6" s="15" customFormat="1" ht="15" customHeight="1" x14ac:dyDescent="0.2">
      <c r="A41" s="7">
        <v>4.13</v>
      </c>
      <c r="B41" s="17" t="s">
        <v>49</v>
      </c>
      <c r="C41" s="12" t="s">
        <v>4</v>
      </c>
      <c r="D41" s="8">
        <v>36</v>
      </c>
      <c r="E41" s="13">
        <v>18000</v>
      </c>
      <c r="F41" s="9">
        <f t="shared" si="0"/>
        <v>648000</v>
      </c>
    </row>
    <row r="42" spans="1:6" s="15" customFormat="1" ht="15" customHeight="1" x14ac:dyDescent="0.2">
      <c r="A42" s="7">
        <v>4.1399999999999997</v>
      </c>
      <c r="B42" s="17" t="s">
        <v>50</v>
      </c>
      <c r="C42" s="12" t="s">
        <v>26</v>
      </c>
      <c r="D42" s="8">
        <v>50</v>
      </c>
      <c r="E42" s="13">
        <v>3992</v>
      </c>
      <c r="F42" s="9">
        <f t="shared" si="0"/>
        <v>199600</v>
      </c>
    </row>
    <row r="43" spans="1:6" s="15" customFormat="1" ht="15" customHeight="1" x14ac:dyDescent="0.2">
      <c r="A43" s="7">
        <v>4.1500000000000004</v>
      </c>
      <c r="B43" s="17" t="s">
        <v>51</v>
      </c>
      <c r="C43" s="12" t="s">
        <v>26</v>
      </c>
      <c r="D43" s="8">
        <v>20</v>
      </c>
      <c r="E43" s="13">
        <v>3741</v>
      </c>
      <c r="F43" s="9">
        <f t="shared" si="0"/>
        <v>74820</v>
      </c>
    </row>
    <row r="44" spans="1:6" s="14" customFormat="1" ht="18.75" customHeight="1" x14ac:dyDescent="0.2">
      <c r="A44" s="7">
        <v>4.16</v>
      </c>
      <c r="B44" s="17" t="s">
        <v>52</v>
      </c>
      <c r="C44" s="12" t="s">
        <v>11</v>
      </c>
      <c r="D44" s="8">
        <v>6</v>
      </c>
      <c r="E44" s="13">
        <v>108382</v>
      </c>
      <c r="F44" s="9">
        <f t="shared" si="0"/>
        <v>650292</v>
      </c>
    </row>
    <row r="45" spans="1:6" s="14" customFormat="1" ht="24" customHeight="1" x14ac:dyDescent="0.2">
      <c r="A45" s="7">
        <v>4.17</v>
      </c>
      <c r="B45" s="11" t="s">
        <v>53</v>
      </c>
      <c r="C45" s="12" t="s">
        <v>4</v>
      </c>
      <c r="D45" s="8">
        <v>4</v>
      </c>
      <c r="E45" s="13">
        <v>635796</v>
      </c>
      <c r="F45" s="9">
        <f t="shared" si="0"/>
        <v>2543184</v>
      </c>
    </row>
    <row r="46" spans="1:6" s="14" customFormat="1" ht="32.25" customHeight="1" x14ac:dyDescent="0.2">
      <c r="A46" s="7">
        <v>4.18</v>
      </c>
      <c r="B46" s="11" t="s">
        <v>54</v>
      </c>
      <c r="C46" s="12" t="s">
        <v>4</v>
      </c>
      <c r="D46" s="8">
        <v>16</v>
      </c>
      <c r="E46" s="13">
        <v>946747</v>
      </c>
      <c r="F46" s="9">
        <f t="shared" si="0"/>
        <v>15147952</v>
      </c>
    </row>
    <row r="47" spans="1:6" s="14" customFormat="1" ht="27.75" customHeight="1" x14ac:dyDescent="0.2">
      <c r="A47" s="7">
        <v>4.1900000000000004</v>
      </c>
      <c r="B47" s="11" t="s">
        <v>55</v>
      </c>
      <c r="C47" s="12" t="s">
        <v>4</v>
      </c>
      <c r="D47" s="8">
        <v>12</v>
      </c>
      <c r="E47" s="13">
        <v>340821</v>
      </c>
      <c r="F47" s="9">
        <f t="shared" si="0"/>
        <v>4089852</v>
      </c>
    </row>
    <row r="48" spans="1:6" s="14" customFormat="1" x14ac:dyDescent="0.2">
      <c r="A48" s="29">
        <v>5</v>
      </c>
      <c r="B48" s="31" t="s">
        <v>56</v>
      </c>
      <c r="C48" s="12"/>
      <c r="D48" s="8">
        <v>0</v>
      </c>
      <c r="E48" s="13"/>
      <c r="F48" s="9">
        <f t="shared" si="0"/>
        <v>0</v>
      </c>
    </row>
    <row r="49" spans="1:6" s="14" customFormat="1" ht="15.75" customHeight="1" x14ac:dyDescent="0.2">
      <c r="A49" s="7">
        <v>5.0999999999999996</v>
      </c>
      <c r="B49" s="17" t="s">
        <v>57</v>
      </c>
      <c r="C49" s="12" t="s">
        <v>58</v>
      </c>
      <c r="D49" s="8">
        <v>2</v>
      </c>
      <c r="E49" s="13">
        <v>1500000</v>
      </c>
      <c r="F49" s="9">
        <f t="shared" si="0"/>
        <v>3000000</v>
      </c>
    </row>
    <row r="50" spans="1:6" s="15" customFormat="1" ht="16.5" customHeight="1" x14ac:dyDescent="0.2">
      <c r="A50" s="7">
        <v>5.2</v>
      </c>
      <c r="B50" s="16" t="s">
        <v>59</v>
      </c>
      <c r="C50" s="7" t="s">
        <v>4</v>
      </c>
      <c r="D50" s="8">
        <v>20</v>
      </c>
      <c r="E50" s="9">
        <v>142000</v>
      </c>
      <c r="F50" s="9">
        <f t="shared" si="0"/>
        <v>2840000</v>
      </c>
    </row>
    <row r="51" spans="1:6" s="14" customFormat="1" ht="15.75" customHeight="1" x14ac:dyDescent="0.2">
      <c r="A51" s="7">
        <v>5.3</v>
      </c>
      <c r="B51" s="16" t="s">
        <v>60</v>
      </c>
      <c r="C51" s="7" t="s">
        <v>4</v>
      </c>
      <c r="D51" s="8">
        <v>20</v>
      </c>
      <c r="E51" s="9">
        <v>60000</v>
      </c>
      <c r="F51" s="9">
        <f t="shared" si="0"/>
        <v>1200000</v>
      </c>
    </row>
    <row r="52" spans="1:6" s="14" customFormat="1" x14ac:dyDescent="0.2">
      <c r="A52" s="29">
        <v>6</v>
      </c>
      <c r="B52" s="31" t="s">
        <v>61</v>
      </c>
      <c r="C52" s="12"/>
      <c r="D52" s="8">
        <v>0</v>
      </c>
      <c r="E52" s="13"/>
      <c r="F52" s="9">
        <f t="shared" si="0"/>
        <v>0</v>
      </c>
    </row>
    <row r="53" spans="1:6" s="14" customFormat="1" ht="18" customHeight="1" x14ac:dyDescent="0.2">
      <c r="A53" s="12">
        <v>6.1</v>
      </c>
      <c r="B53" s="17" t="s">
        <v>62</v>
      </c>
      <c r="C53" s="12" t="s">
        <v>63</v>
      </c>
      <c r="D53" s="8">
        <v>76</v>
      </c>
      <c r="E53" s="13">
        <v>72000</v>
      </c>
      <c r="F53" s="9">
        <f t="shared" si="0"/>
        <v>5472000</v>
      </c>
    </row>
    <row r="54" spans="1:6" s="14" customFormat="1" ht="27" customHeight="1" x14ac:dyDescent="0.2">
      <c r="A54" s="12">
        <v>6.2</v>
      </c>
      <c r="B54" s="17" t="s">
        <v>64</v>
      </c>
      <c r="C54" s="12" t="s">
        <v>26</v>
      </c>
      <c r="D54" s="8">
        <v>10</v>
      </c>
      <c r="E54" s="13">
        <v>57000</v>
      </c>
      <c r="F54" s="9">
        <f t="shared" si="0"/>
        <v>570000</v>
      </c>
    </row>
    <row r="55" spans="1:6" s="14" customFormat="1" x14ac:dyDescent="0.2">
      <c r="A55" s="29">
        <v>7</v>
      </c>
      <c r="B55" s="31" t="s">
        <v>65</v>
      </c>
      <c r="C55" s="12"/>
      <c r="D55" s="8">
        <v>0</v>
      </c>
      <c r="E55" s="13"/>
      <c r="F55" s="9">
        <f t="shared" si="0"/>
        <v>0</v>
      </c>
    </row>
    <row r="56" spans="1:6" s="14" customFormat="1" ht="66.75" customHeight="1" x14ac:dyDescent="0.2">
      <c r="A56" s="12">
        <v>7.1</v>
      </c>
      <c r="B56" s="17" t="s">
        <v>66</v>
      </c>
      <c r="C56" s="12" t="s">
        <v>11</v>
      </c>
      <c r="D56" s="8">
        <v>70</v>
      </c>
      <c r="E56" s="13">
        <v>480000</v>
      </c>
      <c r="F56" s="9">
        <f t="shared" si="0"/>
        <v>33600000</v>
      </c>
    </row>
    <row r="57" spans="1:6" s="15" customFormat="1" ht="30" customHeight="1" x14ac:dyDescent="0.2">
      <c r="A57" s="7">
        <v>7.2</v>
      </c>
      <c r="B57" s="16" t="s">
        <v>67</v>
      </c>
      <c r="C57" s="7" t="s">
        <v>11</v>
      </c>
      <c r="D57" s="8">
        <v>8</v>
      </c>
      <c r="E57" s="9">
        <v>185000</v>
      </c>
      <c r="F57" s="9">
        <f t="shared" si="0"/>
        <v>1480000</v>
      </c>
    </row>
    <row r="58" spans="1:6" s="14" customFormat="1" ht="18" customHeight="1" x14ac:dyDescent="0.2">
      <c r="A58" s="29">
        <v>8</v>
      </c>
      <c r="B58" s="30" t="s">
        <v>68</v>
      </c>
      <c r="C58" s="12"/>
      <c r="D58" s="8">
        <v>0</v>
      </c>
      <c r="E58" s="13"/>
      <c r="F58" s="9">
        <f t="shared" si="0"/>
        <v>0</v>
      </c>
    </row>
    <row r="59" spans="1:6" s="14" customFormat="1" ht="27.75" customHeight="1" x14ac:dyDescent="0.2">
      <c r="A59" s="12">
        <v>8.1</v>
      </c>
      <c r="B59" s="11" t="s">
        <v>69</v>
      </c>
      <c r="C59" s="12" t="s">
        <v>4</v>
      </c>
      <c r="D59" s="8">
        <v>32</v>
      </c>
      <c r="E59" s="13">
        <v>35000</v>
      </c>
      <c r="F59" s="9">
        <f t="shared" si="0"/>
        <v>1120000</v>
      </c>
    </row>
    <row r="60" spans="1:6" s="14" customFormat="1" ht="18" customHeight="1" x14ac:dyDescent="0.2">
      <c r="A60" s="29">
        <v>9</v>
      </c>
      <c r="B60" s="30" t="s">
        <v>70</v>
      </c>
      <c r="C60" s="12"/>
      <c r="D60" s="8"/>
      <c r="E60" s="13"/>
      <c r="F60" s="9"/>
    </row>
    <row r="61" spans="1:6" s="19" customFormat="1" ht="19.5" customHeight="1" x14ac:dyDescent="0.2">
      <c r="A61" s="12">
        <v>9.1</v>
      </c>
      <c r="B61" s="11" t="s">
        <v>71</v>
      </c>
      <c r="C61" s="12" t="s">
        <v>11</v>
      </c>
      <c r="D61" s="8">
        <v>95</v>
      </c>
      <c r="E61" s="13">
        <v>8971</v>
      </c>
      <c r="F61" s="9">
        <f t="shared" si="0"/>
        <v>852245</v>
      </c>
    </row>
    <row r="62" spans="1:6" s="14" customFormat="1" x14ac:dyDescent="0.2">
      <c r="A62" s="32"/>
      <c r="B62" s="30" t="s">
        <v>72</v>
      </c>
      <c r="C62" s="33"/>
      <c r="D62" s="33"/>
      <c r="E62" s="20"/>
      <c r="F62" s="20">
        <f>SUM(F6:F61)</f>
        <v>129919820.40000001</v>
      </c>
    </row>
    <row r="63" spans="1:6" s="14" customFormat="1" x14ac:dyDescent="0.2">
      <c r="A63" s="32"/>
      <c r="B63" s="30" t="s">
        <v>73</v>
      </c>
      <c r="C63" s="33"/>
      <c r="D63" s="33"/>
      <c r="E63" s="20"/>
      <c r="F63" s="20">
        <f>+F62*0.3</f>
        <v>38975946.119999997</v>
      </c>
    </row>
    <row r="64" spans="1:6" s="14" customFormat="1" x14ac:dyDescent="0.2">
      <c r="A64" s="32"/>
      <c r="B64" s="30" t="s">
        <v>74</v>
      </c>
      <c r="C64" s="33"/>
      <c r="D64" s="33"/>
      <c r="E64" s="20"/>
      <c r="F64" s="20">
        <f>+F62+F63-0.2</f>
        <v>168895766.32000002</v>
      </c>
    </row>
    <row r="65" spans="1:6" x14ac:dyDescent="0.2">
      <c r="A65" s="34"/>
      <c r="B65" s="30" t="s">
        <v>75</v>
      </c>
      <c r="C65" s="30"/>
      <c r="D65" s="29"/>
      <c r="E65" s="29"/>
      <c r="F65" s="29"/>
    </row>
    <row r="66" spans="1:6" ht="11.25" customHeight="1" x14ac:dyDescent="0.2">
      <c r="A66" s="21"/>
      <c r="B66" s="21"/>
      <c r="C66" s="21"/>
      <c r="D66" s="21"/>
      <c r="E66" s="21"/>
      <c r="F66" s="22"/>
    </row>
    <row r="67" spans="1:6" x14ac:dyDescent="0.2">
      <c r="A67" s="35" t="s">
        <v>76</v>
      </c>
      <c r="B67" s="35"/>
      <c r="C67" s="36"/>
      <c r="D67" s="37"/>
      <c r="E67" s="38"/>
      <c r="F67" s="38"/>
    </row>
    <row r="68" spans="1:6" ht="45.75" customHeight="1" x14ac:dyDescent="0.2">
      <c r="A68" s="39" t="s">
        <v>77</v>
      </c>
      <c r="B68" s="39"/>
      <c r="C68" s="39"/>
      <c r="D68" s="39"/>
      <c r="E68" s="39"/>
      <c r="F68" s="39"/>
    </row>
    <row r="69" spans="1:6" ht="7.5" customHeight="1" x14ac:dyDescent="0.2">
      <c r="A69" s="39"/>
      <c r="B69" s="39"/>
      <c r="C69" s="39"/>
      <c r="D69" s="39"/>
      <c r="E69" s="39"/>
      <c r="F69" s="39"/>
    </row>
    <row r="70" spans="1:6" ht="8.25" hidden="1" customHeight="1" x14ac:dyDescent="0.2">
      <c r="A70" s="39"/>
      <c r="B70" s="39"/>
      <c r="C70" s="39"/>
      <c r="D70" s="39"/>
      <c r="E70" s="39"/>
      <c r="F70" s="39"/>
    </row>
    <row r="71" spans="1:6" x14ac:dyDescent="0.2">
      <c r="A71" s="40"/>
      <c r="B71" s="40"/>
      <c r="C71" s="40"/>
      <c r="D71" s="41"/>
      <c r="E71" s="42">
        <v>43342</v>
      </c>
      <c r="F71" s="42"/>
    </row>
    <row r="72" spans="1:6" x14ac:dyDescent="0.2">
      <c r="A72" s="40"/>
      <c r="B72" s="40"/>
      <c r="C72" s="40"/>
      <c r="D72" s="41"/>
      <c r="E72" s="43"/>
      <c r="F72" s="43"/>
    </row>
    <row r="73" spans="1:6" x14ac:dyDescent="0.2">
      <c r="A73" s="40"/>
      <c r="B73" s="40"/>
      <c r="C73" s="40"/>
      <c r="D73" s="41"/>
      <c r="E73" s="43"/>
      <c r="F73" s="43"/>
    </row>
    <row r="74" spans="1:6" ht="6.75" customHeight="1" x14ac:dyDescent="0.2">
      <c r="A74" s="40"/>
      <c r="B74" s="40"/>
      <c r="C74" s="40"/>
      <c r="D74" s="41"/>
      <c r="E74" s="43"/>
      <c r="F74" s="43"/>
    </row>
    <row r="75" spans="1:6" x14ac:dyDescent="0.2">
      <c r="A75" s="23" t="s">
        <v>78</v>
      </c>
      <c r="B75" s="23"/>
      <c r="C75" s="23"/>
      <c r="D75" s="23"/>
      <c r="E75" s="23"/>
      <c r="F75" s="23"/>
    </row>
    <row r="76" spans="1:6" x14ac:dyDescent="0.2">
      <c r="A76" s="44" t="s">
        <v>79</v>
      </c>
      <c r="B76" s="44"/>
      <c r="C76" s="44"/>
      <c r="D76" s="44"/>
      <c r="E76" s="44"/>
      <c r="F76" s="44"/>
    </row>
    <row r="77" spans="1:6" x14ac:dyDescent="0.2">
      <c r="A77" s="45"/>
      <c r="B77" s="46"/>
      <c r="C77" s="45"/>
      <c r="D77" s="45"/>
      <c r="E77" s="45"/>
      <c r="F77" s="45"/>
    </row>
    <row r="78" spans="1:6" x14ac:dyDescent="0.2">
      <c r="A78" s="47" t="s">
        <v>80</v>
      </c>
      <c r="B78" s="19" t="s">
        <v>81</v>
      </c>
      <c r="C78" s="45"/>
      <c r="D78" s="45"/>
      <c r="E78" s="45"/>
      <c r="F78" s="45"/>
    </row>
    <row r="79" spans="1:6" x14ac:dyDescent="0.2">
      <c r="A79" s="47" t="s">
        <v>82</v>
      </c>
      <c r="B79" s="19" t="s">
        <v>83</v>
      </c>
      <c r="C79" s="48"/>
      <c r="D79" s="46"/>
      <c r="E79" s="49"/>
      <c r="F79" s="49"/>
    </row>
  </sheetData>
  <mergeCells count="8">
    <mergeCell ref="A75:F75"/>
    <mergeCell ref="A76:F76"/>
    <mergeCell ref="A1:F1"/>
    <mergeCell ref="A2:F2"/>
    <mergeCell ref="A66:E66"/>
    <mergeCell ref="A67:B67"/>
    <mergeCell ref="A68:F70"/>
    <mergeCell ref="E71:F71"/>
  </mergeCells>
  <conditionalFormatting sqref="B78">
    <cfRule type="containsBlanks" dxfId="1" priority="1">
      <formula>LEN(TRIM(B78))=0</formula>
    </cfRule>
  </conditionalFormatting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K51"/>
  <sheetViews>
    <sheetView tabSelected="1" zoomScaleNormal="100" zoomScaleSheetLayoutView="140" workbookViewId="0">
      <selection activeCell="E43" sqref="E43:F43"/>
    </sheetView>
  </sheetViews>
  <sheetFormatPr baseColWidth="10" defaultRowHeight="12.75" x14ac:dyDescent="0.2"/>
  <cols>
    <col min="1" max="1" width="6.7109375" style="74" customWidth="1"/>
    <col min="2" max="2" width="45.42578125" style="74" customWidth="1"/>
    <col min="3" max="3" width="5.7109375" style="74" customWidth="1"/>
    <col min="4" max="4" width="6.28515625" style="74" customWidth="1"/>
    <col min="5" max="6" width="11.140625" style="74" customWidth="1"/>
    <col min="7" max="16384" width="11.42578125" style="74"/>
  </cols>
  <sheetData>
    <row r="1" spans="1:609" ht="15" x14ac:dyDescent="0.25">
      <c r="A1" s="73" t="s">
        <v>0</v>
      </c>
      <c r="B1" s="73"/>
      <c r="C1" s="73"/>
      <c r="D1" s="73"/>
      <c r="E1" s="73"/>
      <c r="F1" s="73"/>
    </row>
    <row r="2" spans="1:609" ht="39.75" customHeight="1" x14ac:dyDescent="0.2">
      <c r="A2" s="75" t="s">
        <v>84</v>
      </c>
      <c r="B2" s="75"/>
      <c r="C2" s="75"/>
      <c r="D2" s="75"/>
      <c r="E2" s="75"/>
      <c r="F2" s="75"/>
    </row>
    <row r="3" spans="1:609" ht="24" x14ac:dyDescent="0.2">
      <c r="A3" s="76" t="s">
        <v>2</v>
      </c>
      <c r="B3" s="76" t="s">
        <v>3</v>
      </c>
      <c r="C3" s="76" t="s">
        <v>4</v>
      </c>
      <c r="D3" s="77" t="s">
        <v>5</v>
      </c>
      <c r="E3" s="78" t="s">
        <v>85</v>
      </c>
      <c r="F3" s="79" t="s">
        <v>7</v>
      </c>
    </row>
    <row r="4" spans="1:609" s="56" customFormat="1" ht="12" x14ac:dyDescent="0.2">
      <c r="A4" s="52"/>
      <c r="B4" s="53" t="s">
        <v>8</v>
      </c>
      <c r="C4" s="52"/>
      <c r="D4" s="54"/>
      <c r="E4" s="55"/>
      <c r="F4" s="55"/>
    </row>
    <row r="5" spans="1:609" s="56" customFormat="1" ht="12" x14ac:dyDescent="0.2">
      <c r="A5" s="76">
        <v>1</v>
      </c>
      <c r="B5" s="80" t="s">
        <v>9</v>
      </c>
      <c r="C5" s="76"/>
      <c r="D5" s="81"/>
      <c r="E5" s="82"/>
      <c r="F5" s="82"/>
    </row>
    <row r="6" spans="1:609" s="61" customFormat="1" ht="12" x14ac:dyDescent="0.2">
      <c r="A6" s="63">
        <v>1.1000000000000001</v>
      </c>
      <c r="B6" s="57" t="s">
        <v>16</v>
      </c>
      <c r="C6" s="58" t="s">
        <v>17</v>
      </c>
      <c r="D6" s="59">
        <v>21</v>
      </c>
      <c r="E6" s="60">
        <v>7500</v>
      </c>
      <c r="F6" s="60">
        <f>+E6*D6</f>
        <v>157500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</row>
    <row r="7" spans="1:609" s="61" customFormat="1" ht="24" x14ac:dyDescent="0.2">
      <c r="A7" s="63">
        <v>1.2</v>
      </c>
      <c r="B7" s="57" t="s">
        <v>20</v>
      </c>
      <c r="C7" s="58" t="s">
        <v>4</v>
      </c>
      <c r="D7" s="59">
        <v>12</v>
      </c>
      <c r="E7" s="60">
        <v>25396</v>
      </c>
      <c r="F7" s="60">
        <f t="shared" ref="F7:F33" si="0">+E7*D7</f>
        <v>304752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</row>
    <row r="8" spans="1:609" s="61" customFormat="1" ht="12" x14ac:dyDescent="0.2">
      <c r="A8" s="83">
        <v>2</v>
      </c>
      <c r="B8" s="84" t="s">
        <v>86</v>
      </c>
      <c r="C8" s="58"/>
      <c r="D8" s="59">
        <v>0</v>
      </c>
      <c r="E8" s="60"/>
      <c r="F8" s="60">
        <f t="shared" si="0"/>
        <v>0</v>
      </c>
    </row>
    <row r="9" spans="1:609" s="62" customFormat="1" ht="12" x14ac:dyDescent="0.2">
      <c r="A9" s="63">
        <v>2.1</v>
      </c>
      <c r="B9" s="64" t="s">
        <v>28</v>
      </c>
      <c r="C9" s="63" t="s">
        <v>11</v>
      </c>
      <c r="D9" s="59">
        <v>30</v>
      </c>
      <c r="E9" s="65">
        <v>58200</v>
      </c>
      <c r="F9" s="60">
        <f t="shared" si="0"/>
        <v>1746000</v>
      </c>
    </row>
    <row r="10" spans="1:609" s="66" customFormat="1" ht="12" x14ac:dyDescent="0.2">
      <c r="A10" s="63">
        <v>2.2000000000000002</v>
      </c>
      <c r="B10" s="64" t="s">
        <v>35</v>
      </c>
      <c r="C10" s="63" t="s">
        <v>11</v>
      </c>
      <c r="D10" s="59">
        <v>60</v>
      </c>
      <c r="E10" s="65">
        <v>13172</v>
      </c>
      <c r="F10" s="60">
        <f t="shared" si="0"/>
        <v>790320</v>
      </c>
    </row>
    <row r="11" spans="1:609" s="61" customFormat="1" ht="12" x14ac:dyDescent="0.2">
      <c r="A11" s="83">
        <v>3</v>
      </c>
      <c r="B11" s="85" t="s">
        <v>36</v>
      </c>
      <c r="C11" s="58"/>
      <c r="D11" s="59">
        <v>0</v>
      </c>
      <c r="E11" s="60"/>
      <c r="F11" s="60">
        <f t="shared" si="0"/>
        <v>0</v>
      </c>
    </row>
    <row r="12" spans="1:609" s="62" customFormat="1" ht="12" x14ac:dyDescent="0.2">
      <c r="A12" s="63">
        <v>3.1</v>
      </c>
      <c r="B12" s="67" t="s">
        <v>87</v>
      </c>
      <c r="C12" s="58" t="s">
        <v>88</v>
      </c>
      <c r="D12" s="59">
        <v>3</v>
      </c>
      <c r="E12" s="60">
        <v>1000000</v>
      </c>
      <c r="F12" s="60">
        <f t="shared" si="0"/>
        <v>3000000</v>
      </c>
    </row>
    <row r="13" spans="1:609" s="62" customFormat="1" ht="12" x14ac:dyDescent="0.2">
      <c r="A13" s="63">
        <v>3.3</v>
      </c>
      <c r="B13" s="67" t="s">
        <v>89</v>
      </c>
      <c r="C13" s="58" t="s">
        <v>88</v>
      </c>
      <c r="D13" s="59">
        <v>3</v>
      </c>
      <c r="E13" s="60">
        <v>150000</v>
      </c>
      <c r="F13" s="60">
        <f t="shared" si="0"/>
        <v>450000</v>
      </c>
    </row>
    <row r="14" spans="1:609" s="62" customFormat="1" ht="12" x14ac:dyDescent="0.2">
      <c r="A14" s="63">
        <v>3.3</v>
      </c>
      <c r="B14" s="67" t="s">
        <v>46</v>
      </c>
      <c r="C14" s="58" t="s">
        <v>90</v>
      </c>
      <c r="D14" s="59">
        <v>72</v>
      </c>
      <c r="E14" s="60">
        <v>10600</v>
      </c>
      <c r="F14" s="60">
        <f t="shared" si="0"/>
        <v>763200</v>
      </c>
    </row>
    <row r="15" spans="1:609" s="62" customFormat="1" ht="12" x14ac:dyDescent="0.2">
      <c r="A15" s="63">
        <v>3.4</v>
      </c>
      <c r="B15" s="67" t="s">
        <v>91</v>
      </c>
      <c r="C15" s="58" t="s">
        <v>90</v>
      </c>
      <c r="D15" s="59">
        <v>36</v>
      </c>
      <c r="E15" s="60">
        <v>12000</v>
      </c>
      <c r="F15" s="60">
        <f t="shared" si="0"/>
        <v>432000</v>
      </c>
    </row>
    <row r="16" spans="1:609" s="62" customFormat="1" ht="12" x14ac:dyDescent="0.2">
      <c r="A16" s="63">
        <v>3.5</v>
      </c>
      <c r="B16" s="64" t="s">
        <v>40</v>
      </c>
      <c r="C16" s="58" t="s">
        <v>26</v>
      </c>
      <c r="D16" s="59">
        <v>18</v>
      </c>
      <c r="E16" s="60">
        <v>12500</v>
      </c>
      <c r="F16" s="60">
        <f t="shared" si="0"/>
        <v>225000</v>
      </c>
    </row>
    <row r="17" spans="1:6" s="62" customFormat="1" ht="12" x14ac:dyDescent="0.2">
      <c r="A17" s="63">
        <v>3.6</v>
      </c>
      <c r="B17" s="64" t="s">
        <v>38</v>
      </c>
      <c r="C17" s="58" t="s">
        <v>26</v>
      </c>
      <c r="D17" s="59">
        <v>18</v>
      </c>
      <c r="E17" s="60">
        <v>23856</v>
      </c>
      <c r="F17" s="60">
        <f t="shared" si="0"/>
        <v>429408</v>
      </c>
    </row>
    <row r="18" spans="1:6" s="61" customFormat="1" ht="12" x14ac:dyDescent="0.2">
      <c r="A18" s="63">
        <v>3.6</v>
      </c>
      <c r="B18" s="67" t="s">
        <v>52</v>
      </c>
      <c r="C18" s="58" t="s">
        <v>11</v>
      </c>
      <c r="D18" s="59">
        <v>9</v>
      </c>
      <c r="E18" s="60">
        <v>108382</v>
      </c>
      <c r="F18" s="60">
        <f t="shared" si="0"/>
        <v>975438</v>
      </c>
    </row>
    <row r="19" spans="1:6" s="61" customFormat="1" ht="24" x14ac:dyDescent="0.2">
      <c r="A19" s="63">
        <v>3.7</v>
      </c>
      <c r="B19" s="68" t="s">
        <v>53</v>
      </c>
      <c r="C19" s="58" t="s">
        <v>4</v>
      </c>
      <c r="D19" s="59">
        <v>9</v>
      </c>
      <c r="E19" s="60">
        <v>635796</v>
      </c>
      <c r="F19" s="60">
        <f t="shared" si="0"/>
        <v>5722164</v>
      </c>
    </row>
    <row r="20" spans="1:6" s="61" customFormat="1" ht="12" x14ac:dyDescent="0.2">
      <c r="A20" s="83">
        <v>5</v>
      </c>
      <c r="B20" s="85" t="s">
        <v>56</v>
      </c>
      <c r="C20" s="58"/>
      <c r="D20" s="59">
        <v>0</v>
      </c>
      <c r="E20" s="60"/>
      <c r="F20" s="60">
        <f t="shared" si="0"/>
        <v>0</v>
      </c>
    </row>
    <row r="21" spans="1:6" s="62" customFormat="1" ht="12" x14ac:dyDescent="0.2">
      <c r="A21" s="63">
        <v>5.0999999999999996</v>
      </c>
      <c r="B21" s="64" t="s">
        <v>59</v>
      </c>
      <c r="C21" s="63" t="s">
        <v>4</v>
      </c>
      <c r="D21" s="59">
        <v>18</v>
      </c>
      <c r="E21" s="65">
        <v>142000</v>
      </c>
      <c r="F21" s="60">
        <f t="shared" si="0"/>
        <v>2556000</v>
      </c>
    </row>
    <row r="22" spans="1:6" s="61" customFormat="1" ht="24" x14ac:dyDescent="0.2">
      <c r="A22" s="63">
        <v>5.2</v>
      </c>
      <c r="B22" s="64" t="s">
        <v>92</v>
      </c>
      <c r="C22" s="63" t="s">
        <v>4</v>
      </c>
      <c r="D22" s="59">
        <v>18</v>
      </c>
      <c r="E22" s="65">
        <v>245000</v>
      </c>
      <c r="F22" s="60">
        <f t="shared" si="0"/>
        <v>4410000</v>
      </c>
    </row>
    <row r="23" spans="1:6" s="61" customFormat="1" ht="12" x14ac:dyDescent="0.2">
      <c r="A23" s="63">
        <v>5.3</v>
      </c>
      <c r="B23" s="67" t="s">
        <v>57</v>
      </c>
      <c r="C23" s="63" t="s">
        <v>93</v>
      </c>
      <c r="D23" s="59">
        <v>3</v>
      </c>
      <c r="E23" s="65">
        <v>1000000</v>
      </c>
      <c r="F23" s="60">
        <f t="shared" si="0"/>
        <v>3000000</v>
      </c>
    </row>
    <row r="24" spans="1:6" s="61" customFormat="1" ht="12" x14ac:dyDescent="0.2">
      <c r="A24" s="83">
        <v>6</v>
      </c>
      <c r="B24" s="85" t="s">
        <v>61</v>
      </c>
      <c r="C24" s="58"/>
      <c r="D24" s="59">
        <v>0</v>
      </c>
      <c r="E24" s="60"/>
      <c r="F24" s="60">
        <f t="shared" si="0"/>
        <v>0</v>
      </c>
    </row>
    <row r="25" spans="1:6" s="61" customFormat="1" ht="12" x14ac:dyDescent="0.2">
      <c r="A25" s="58">
        <v>6.1</v>
      </c>
      <c r="B25" s="67" t="s">
        <v>62</v>
      </c>
      <c r="C25" s="58" t="s">
        <v>63</v>
      </c>
      <c r="D25" s="59">
        <v>93</v>
      </c>
      <c r="E25" s="60">
        <v>72000</v>
      </c>
      <c r="F25" s="60">
        <f t="shared" si="0"/>
        <v>6696000</v>
      </c>
    </row>
    <row r="26" spans="1:6" s="61" customFormat="1" ht="12" x14ac:dyDescent="0.2">
      <c r="A26" s="83">
        <v>7</v>
      </c>
      <c r="B26" s="85" t="s">
        <v>65</v>
      </c>
      <c r="C26" s="58"/>
      <c r="D26" s="59">
        <v>0</v>
      </c>
      <c r="E26" s="60"/>
      <c r="F26" s="60">
        <f t="shared" si="0"/>
        <v>0</v>
      </c>
    </row>
    <row r="27" spans="1:6" s="61" customFormat="1" ht="12" x14ac:dyDescent="0.2">
      <c r="A27" s="58">
        <v>7.1</v>
      </c>
      <c r="B27" s="67" t="s">
        <v>94</v>
      </c>
      <c r="C27" s="58" t="s">
        <v>63</v>
      </c>
      <c r="D27" s="59">
        <v>75</v>
      </c>
      <c r="E27" s="60">
        <v>180000</v>
      </c>
      <c r="F27" s="60">
        <f t="shared" si="0"/>
        <v>13500000</v>
      </c>
    </row>
    <row r="28" spans="1:6" s="61" customFormat="1" ht="12" x14ac:dyDescent="0.2">
      <c r="A28" s="83">
        <v>8</v>
      </c>
      <c r="B28" s="84" t="s">
        <v>68</v>
      </c>
      <c r="C28" s="58"/>
      <c r="D28" s="59">
        <v>0</v>
      </c>
      <c r="E28" s="60"/>
      <c r="F28" s="60">
        <f t="shared" si="0"/>
        <v>0</v>
      </c>
    </row>
    <row r="29" spans="1:6" s="61" customFormat="1" ht="24" x14ac:dyDescent="0.2">
      <c r="A29" s="58">
        <v>8.1</v>
      </c>
      <c r="B29" s="57" t="s">
        <v>69</v>
      </c>
      <c r="C29" s="58" t="s">
        <v>4</v>
      </c>
      <c r="D29" s="59">
        <v>36</v>
      </c>
      <c r="E29" s="60">
        <v>35000</v>
      </c>
      <c r="F29" s="60">
        <f t="shared" si="0"/>
        <v>1260000</v>
      </c>
    </row>
    <row r="30" spans="1:6" s="61" customFormat="1" ht="12" x14ac:dyDescent="0.2">
      <c r="A30" s="83">
        <v>9</v>
      </c>
      <c r="B30" s="84" t="s">
        <v>70</v>
      </c>
      <c r="C30" s="58"/>
      <c r="D30" s="59">
        <v>0</v>
      </c>
      <c r="E30" s="60"/>
      <c r="F30" s="60">
        <f t="shared" si="0"/>
        <v>0</v>
      </c>
    </row>
    <row r="31" spans="1:6" s="69" customFormat="1" ht="12" x14ac:dyDescent="0.2">
      <c r="A31" s="58">
        <v>9.1</v>
      </c>
      <c r="B31" s="57" t="s">
        <v>71</v>
      </c>
      <c r="C31" s="58" t="s">
        <v>11</v>
      </c>
      <c r="D31" s="59">
        <v>60</v>
      </c>
      <c r="E31" s="60">
        <v>8971</v>
      </c>
      <c r="F31" s="60">
        <f t="shared" si="0"/>
        <v>538260</v>
      </c>
    </row>
    <row r="32" spans="1:6" s="69" customFormat="1" ht="12" x14ac:dyDescent="0.2">
      <c r="A32" s="83">
        <v>10</v>
      </c>
      <c r="B32" s="84" t="s">
        <v>95</v>
      </c>
      <c r="C32" s="58"/>
      <c r="D32" s="59">
        <v>0</v>
      </c>
      <c r="E32" s="60"/>
      <c r="F32" s="60">
        <f t="shared" si="0"/>
        <v>0</v>
      </c>
    </row>
    <row r="33" spans="1:6" s="69" customFormat="1" ht="12" x14ac:dyDescent="0.2">
      <c r="A33" s="58">
        <v>10.1</v>
      </c>
      <c r="B33" s="57" t="s">
        <v>96</v>
      </c>
      <c r="C33" s="58" t="s">
        <v>88</v>
      </c>
      <c r="D33" s="59">
        <v>3</v>
      </c>
      <c r="E33" s="60">
        <v>150000</v>
      </c>
      <c r="F33" s="60">
        <f t="shared" si="0"/>
        <v>450000</v>
      </c>
    </row>
    <row r="34" spans="1:6" s="61" customFormat="1" ht="12" x14ac:dyDescent="0.2">
      <c r="A34" s="70"/>
      <c r="B34" s="70" t="s">
        <v>72</v>
      </c>
      <c r="C34" s="71"/>
      <c r="D34" s="70"/>
      <c r="E34" s="72"/>
      <c r="F34" s="72">
        <f>SUM(F6:F33)</f>
        <v>47406042</v>
      </c>
    </row>
    <row r="35" spans="1:6" s="61" customFormat="1" ht="12" x14ac:dyDescent="0.2">
      <c r="A35" s="70"/>
      <c r="B35" s="70" t="s">
        <v>73</v>
      </c>
      <c r="C35" s="71"/>
      <c r="D35" s="70"/>
      <c r="E35" s="72"/>
      <c r="F35" s="72">
        <f>+F34*0.3</f>
        <v>14221812.6</v>
      </c>
    </row>
    <row r="36" spans="1:6" s="61" customFormat="1" ht="12" x14ac:dyDescent="0.2">
      <c r="A36" s="70"/>
      <c r="B36" s="70" t="s">
        <v>74</v>
      </c>
      <c r="C36" s="71"/>
      <c r="D36" s="70"/>
      <c r="E36" s="72"/>
      <c r="F36" s="72">
        <f>+F34+F35</f>
        <v>61627854.600000001</v>
      </c>
    </row>
    <row r="37" spans="1:6" x14ac:dyDescent="0.2">
      <c r="A37" s="103"/>
      <c r="B37" s="103"/>
      <c r="C37" s="103"/>
      <c r="D37" s="103"/>
      <c r="E37" s="103"/>
      <c r="F37" s="103"/>
    </row>
    <row r="38" spans="1:6" x14ac:dyDescent="0.2">
      <c r="A38" s="104"/>
      <c r="B38" s="104"/>
      <c r="C38" s="104"/>
      <c r="D38" s="104"/>
      <c r="E38" s="104"/>
      <c r="F38" s="105"/>
    </row>
    <row r="39" spans="1:6" x14ac:dyDescent="0.2">
      <c r="A39" s="86" t="s">
        <v>76</v>
      </c>
      <c r="B39" s="86"/>
      <c r="C39" s="87"/>
      <c r="D39" s="88"/>
      <c r="E39" s="89"/>
      <c r="F39" s="89"/>
    </row>
    <row r="40" spans="1:6" ht="17.25" customHeight="1" x14ac:dyDescent="0.2">
      <c r="A40" s="90" t="s">
        <v>97</v>
      </c>
      <c r="B40" s="90"/>
      <c r="C40" s="90"/>
      <c r="D40" s="90"/>
      <c r="E40" s="90"/>
      <c r="F40" s="90"/>
    </row>
    <row r="41" spans="1:6" ht="8.25" customHeight="1" x14ac:dyDescent="0.2">
      <c r="A41" s="90"/>
      <c r="B41" s="90"/>
      <c r="C41" s="90"/>
      <c r="D41" s="90"/>
      <c r="E41" s="90"/>
      <c r="F41" s="90"/>
    </row>
    <row r="42" spans="1:6" x14ac:dyDescent="0.2">
      <c r="A42" s="90"/>
      <c r="B42" s="90"/>
      <c r="C42" s="90"/>
      <c r="D42" s="90"/>
      <c r="E42" s="90"/>
      <c r="F42" s="90"/>
    </row>
    <row r="43" spans="1:6" x14ac:dyDescent="0.2">
      <c r="A43" s="91"/>
      <c r="B43" s="91"/>
      <c r="C43" s="91"/>
      <c r="D43" s="92"/>
      <c r="E43" s="93">
        <v>43342</v>
      </c>
      <c r="F43" s="93"/>
    </row>
    <row r="44" spans="1:6" x14ac:dyDescent="0.2">
      <c r="A44" s="91"/>
      <c r="B44" s="91"/>
      <c r="C44" s="91"/>
      <c r="D44" s="92"/>
      <c r="E44" s="94"/>
      <c r="F44" s="94"/>
    </row>
    <row r="45" spans="1:6" x14ac:dyDescent="0.2">
      <c r="A45" s="91"/>
      <c r="B45" s="91"/>
      <c r="C45" s="91"/>
      <c r="D45" s="92"/>
      <c r="E45" s="94"/>
      <c r="F45" s="94"/>
    </row>
    <row r="46" spans="1:6" x14ac:dyDescent="0.2">
      <c r="A46" s="95" t="s">
        <v>78</v>
      </c>
      <c r="B46" s="95"/>
      <c r="C46" s="95"/>
      <c r="D46" s="95"/>
      <c r="E46" s="95"/>
      <c r="F46" s="95"/>
    </row>
    <row r="47" spans="1:6" x14ac:dyDescent="0.2">
      <c r="A47" s="96" t="s">
        <v>79</v>
      </c>
      <c r="B47" s="96"/>
      <c r="C47" s="96"/>
      <c r="D47" s="96"/>
      <c r="E47" s="96"/>
      <c r="F47" s="96"/>
    </row>
    <row r="48" spans="1:6" x14ac:dyDescent="0.2">
      <c r="A48" s="97"/>
      <c r="B48" s="97"/>
      <c r="C48" s="97"/>
      <c r="D48" s="98"/>
      <c r="E48" s="97"/>
      <c r="F48" s="97"/>
    </row>
    <row r="49" spans="1:6" x14ac:dyDescent="0.2">
      <c r="A49" s="99" t="s">
        <v>80</v>
      </c>
      <c r="B49" s="100" t="s">
        <v>98</v>
      </c>
      <c r="C49" s="97"/>
      <c r="D49" s="98"/>
      <c r="E49" s="97"/>
      <c r="F49" s="97"/>
    </row>
    <row r="50" spans="1:6" x14ac:dyDescent="0.2">
      <c r="A50" s="99" t="s">
        <v>82</v>
      </c>
      <c r="B50" s="90" t="s">
        <v>83</v>
      </c>
      <c r="C50" s="90"/>
      <c r="D50" s="90"/>
      <c r="E50" s="90"/>
      <c r="F50" s="90"/>
    </row>
    <row r="51" spans="1:6" x14ac:dyDescent="0.2">
      <c r="A51" s="101"/>
      <c r="B51" s="61"/>
      <c r="C51" s="102"/>
      <c r="D51" s="100"/>
      <c r="E51" s="94"/>
      <c r="F51" s="94"/>
    </row>
  </sheetData>
  <mergeCells count="10">
    <mergeCell ref="E43:F43"/>
    <mergeCell ref="A46:F46"/>
    <mergeCell ref="A47:F47"/>
    <mergeCell ref="B50:F50"/>
    <mergeCell ref="A1:F1"/>
    <mergeCell ref="A2:F2"/>
    <mergeCell ref="A37:F37"/>
    <mergeCell ref="A38:E38"/>
    <mergeCell ref="A39:B39"/>
    <mergeCell ref="A40:F42"/>
  </mergeCells>
  <conditionalFormatting sqref="B49">
    <cfRule type="containsBlanks" dxfId="0" priority="1">
      <formula>LEN(TRIM(B49))=0</formula>
    </cfRule>
  </conditionalFormatting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BAÑOS BARCELONA </vt:lpstr>
      <vt:lpstr>BAÑOS SAN ANTONIO</vt:lpstr>
      <vt:lpstr>'BAÑOS BARCELONA '!Área_de_impresión</vt:lpstr>
      <vt:lpstr>'BAÑOS SAN ANTONIO'!Área_de_impresión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Ghina Ximena Martinez Diaz</dc:creator>
  <cp:lastModifiedBy>Ghina Ximena Martinez Diaz</cp:lastModifiedBy>
  <dcterms:created xsi:type="dcterms:W3CDTF">2018-09-20T13:06:58Z</dcterms:created>
  <dcterms:modified xsi:type="dcterms:W3CDTF">2018-09-20T13:11:16Z</dcterms:modified>
</cp:coreProperties>
</file>